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" i="1" l="1"/>
  <c r="G7" i="1" s="1"/>
  <c r="G16" i="1"/>
  <c r="D3" i="1"/>
  <c r="D16" i="1"/>
  <c r="D7" i="1"/>
  <c r="C24" i="1"/>
  <c r="C21" i="1"/>
  <c r="C18" i="1"/>
  <c r="C17" i="1"/>
  <c r="C16" i="1"/>
  <c r="C7" i="1"/>
  <c r="C3" i="1"/>
  <c r="B23" i="1"/>
  <c r="B21" i="1"/>
  <c r="B18" i="1"/>
  <c r="B17" i="1"/>
  <c r="B16" i="1"/>
  <c r="B7" i="1"/>
  <c r="B3" i="1"/>
  <c r="G17" i="1" l="1"/>
  <c r="G18" i="1" s="1"/>
  <c r="G21" i="1" s="1"/>
  <c r="D17" i="1"/>
  <c r="D18" i="1" s="1"/>
  <c r="D21" i="1" s="1"/>
  <c r="D25" i="1" s="1"/>
</calcChain>
</file>

<file path=xl/sharedStrings.xml><?xml version="1.0" encoding="utf-8"?>
<sst xmlns="http://schemas.openxmlformats.org/spreadsheetml/2006/main" count="32" uniqueCount="31">
  <si>
    <t>El.simil.venit.</t>
  </si>
  <si>
    <t>Am.fisca.</t>
  </si>
  <si>
    <t>Ven.neimpoz.</t>
  </si>
  <si>
    <t>Rezultat</t>
  </si>
  <si>
    <t>Ch.imp.profit</t>
  </si>
  <si>
    <t>Dobanzi</t>
  </si>
  <si>
    <t>Protocol</t>
  </si>
  <si>
    <t>Sponsor.</t>
  </si>
  <si>
    <t>Am.ctb.</t>
  </si>
  <si>
    <t>Alte  ch.neded.</t>
  </si>
  <si>
    <t>Total ch.nedeductib.</t>
  </si>
  <si>
    <t>Rezult.fiscal</t>
  </si>
  <si>
    <t>TRIM.2</t>
  </si>
  <si>
    <t>Imp.prof.16%</t>
  </si>
  <si>
    <t>Deduceri</t>
  </si>
  <si>
    <t>Imp.profit de plata cumulat</t>
  </si>
  <si>
    <t>Imp.pr.trim.2</t>
  </si>
  <si>
    <t>Imp.profit trim.1</t>
  </si>
  <si>
    <t>Rezultat contabil(sold ct.121 inainte de calcul)</t>
  </si>
  <si>
    <t>TRIM.3</t>
  </si>
  <si>
    <t>Imp.profit trim.3</t>
  </si>
  <si>
    <t>TRIM.4</t>
  </si>
  <si>
    <t>Provizion</t>
  </si>
  <si>
    <t>Imp.prof.31.12.2019</t>
  </si>
  <si>
    <t>Declarat in d.100</t>
  </si>
  <si>
    <t>Decl.101</t>
  </si>
  <si>
    <t>Inreg.ctb.</t>
  </si>
  <si>
    <t>691=441   93.369</t>
  </si>
  <si>
    <t>691=441   43.692</t>
  </si>
  <si>
    <t>691=441   227.843</t>
  </si>
  <si>
    <t>691=441  -81.594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</si>
</sst>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/>
    <xf numFmtId="3" fontId="0" fillId="2" borderId="0" xfId="0" applyNumberFormat="1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G10" sqref="G10"/>
    </sheetView>
  </sheetViews>
  <sheetFormatPr defaultRowHeight="15" x14ac:dyDescent="0.25"/>
  <cols>
    <col min="1" max="1" width="25.140625" customWidth="1"/>
    <col min="2" max="2" width="10" customWidth="1"/>
    <col min="4" max="4" width="11.5703125" customWidth="1"/>
    <col min="6" max="6" width="18.5703125" customWidth="1"/>
  </cols>
  <sheetData>
    <row r="2" spans="1:8" ht="30" x14ac:dyDescent="0.25">
      <c r="B2" t="s">
        <v>12</v>
      </c>
      <c r="C2" t="s">
        <v>19</v>
      </c>
      <c r="D2" t="s">
        <v>21</v>
      </c>
      <c r="E2" s="1" t="s">
        <v>24</v>
      </c>
      <c r="F2" s="1" t="s">
        <v>26</v>
      </c>
      <c r="G2" t="s">
        <v>25</v>
      </c>
    </row>
    <row r="3" spans="1:8" ht="30" x14ac:dyDescent="0.25">
      <c r="A3" s="2" t="s">
        <v>18</v>
      </c>
      <c r="B3" s="4">
        <f>870649-93369</f>
        <v>777280</v>
      </c>
      <c r="C3" s="4">
        <f>2243442-137061</f>
        <v>2106381</v>
      </c>
      <c r="D3" s="4">
        <f>1476793-364904</f>
        <v>1111889</v>
      </c>
      <c r="E3" s="3"/>
      <c r="F3" s="3"/>
      <c r="G3" s="3">
        <f>1111889+81594</f>
        <v>1193483</v>
      </c>
      <c r="H3" s="3"/>
    </row>
    <row r="4" spans="1:8" x14ac:dyDescent="0.25">
      <c r="A4" t="s">
        <v>0</v>
      </c>
      <c r="B4" s="3">
        <v>54355</v>
      </c>
      <c r="C4" s="3">
        <v>81533</v>
      </c>
      <c r="D4" s="3">
        <v>108710</v>
      </c>
      <c r="E4" s="3"/>
      <c r="F4" s="3"/>
      <c r="G4" s="3">
        <v>108710</v>
      </c>
      <c r="H4" s="3"/>
    </row>
    <row r="5" spans="1:8" x14ac:dyDescent="0.25">
      <c r="A5" t="s">
        <v>1</v>
      </c>
      <c r="B5" s="3">
        <v>814552</v>
      </c>
      <c r="C5" s="3">
        <v>1231861</v>
      </c>
      <c r="D5" s="3">
        <v>1656431</v>
      </c>
      <c r="E5" s="3"/>
      <c r="F5" s="3"/>
      <c r="G5" s="3">
        <v>1656431</v>
      </c>
      <c r="H5" s="3"/>
    </row>
    <row r="6" spans="1:8" x14ac:dyDescent="0.25">
      <c r="A6" t="s">
        <v>2</v>
      </c>
      <c r="B6" s="3">
        <v>131016</v>
      </c>
      <c r="C6" s="3">
        <v>131016</v>
      </c>
      <c r="D6" s="3">
        <v>177842</v>
      </c>
      <c r="E6" s="3"/>
      <c r="F6" s="3"/>
      <c r="G6" s="3">
        <v>177842</v>
      </c>
      <c r="H6" s="3"/>
    </row>
    <row r="7" spans="1:8" x14ac:dyDescent="0.25">
      <c r="A7" t="s">
        <v>3</v>
      </c>
      <c r="B7" s="4">
        <f>B3+B4-B5-B6</f>
        <v>-113933</v>
      </c>
      <c r="C7" s="4">
        <f>C3+C4-C5-C6</f>
        <v>825037</v>
      </c>
      <c r="D7" s="4">
        <f>D3+D4-D5-D6</f>
        <v>-613674</v>
      </c>
      <c r="E7" s="3"/>
      <c r="F7" s="3"/>
      <c r="G7" s="3">
        <f>G3+G4-G5-G6</f>
        <v>-532080</v>
      </c>
      <c r="H7" s="3"/>
    </row>
    <row r="8" spans="1:8" x14ac:dyDescent="0.25">
      <c r="B8" s="3"/>
      <c r="C8" s="3"/>
      <c r="D8" s="3"/>
      <c r="E8" s="3"/>
      <c r="F8" s="3"/>
      <c r="G8" s="3"/>
      <c r="H8" s="3"/>
    </row>
    <row r="9" spans="1:8" x14ac:dyDescent="0.25">
      <c r="A9" t="s">
        <v>4</v>
      </c>
      <c r="B9" s="3">
        <v>93369</v>
      </c>
      <c r="C9" s="3">
        <v>137061</v>
      </c>
      <c r="D9" s="3">
        <v>364904</v>
      </c>
      <c r="E9" s="3"/>
      <c r="F9" s="3"/>
      <c r="G9" s="3">
        <v>283310</v>
      </c>
      <c r="H9" s="3"/>
    </row>
    <row r="10" spans="1:8" x14ac:dyDescent="0.25">
      <c r="A10" t="s">
        <v>5</v>
      </c>
      <c r="B10" s="3">
        <v>9661</v>
      </c>
      <c r="C10" s="3">
        <v>22644</v>
      </c>
      <c r="D10" s="3">
        <v>58003</v>
      </c>
      <c r="E10" s="3"/>
      <c r="F10" s="3"/>
      <c r="G10" s="3">
        <v>58003</v>
      </c>
      <c r="H10" s="3"/>
    </row>
    <row r="11" spans="1:8" x14ac:dyDescent="0.25">
      <c r="A11" t="s">
        <v>6</v>
      </c>
      <c r="B11" s="3">
        <v>41561</v>
      </c>
      <c r="C11" s="3">
        <v>44037</v>
      </c>
      <c r="D11" s="3">
        <v>84145</v>
      </c>
      <c r="E11" s="3"/>
      <c r="F11" s="3"/>
      <c r="G11" s="3">
        <v>84145</v>
      </c>
      <c r="H11" s="3"/>
    </row>
    <row r="12" spans="1:8" x14ac:dyDescent="0.25">
      <c r="A12" t="s">
        <v>7</v>
      </c>
      <c r="B12" s="3">
        <v>1000</v>
      </c>
      <c r="C12" s="3">
        <v>11000</v>
      </c>
      <c r="D12" s="3">
        <v>11000</v>
      </c>
      <c r="E12" s="3"/>
      <c r="F12" s="3"/>
      <c r="G12" s="3">
        <v>11000</v>
      </c>
      <c r="H12" s="3"/>
    </row>
    <row r="13" spans="1:8" x14ac:dyDescent="0.25">
      <c r="A13" t="s">
        <v>8</v>
      </c>
      <c r="B13" s="3">
        <v>814552</v>
      </c>
      <c r="C13" s="3">
        <v>1231861</v>
      </c>
      <c r="D13" s="3">
        <v>1656431</v>
      </c>
      <c r="E13" s="3"/>
      <c r="F13" s="3"/>
      <c r="G13" s="3">
        <v>1656431</v>
      </c>
      <c r="H13" s="3"/>
    </row>
    <row r="14" spans="1:8" x14ac:dyDescent="0.25">
      <c r="A14" t="s">
        <v>22</v>
      </c>
      <c r="B14" s="3"/>
      <c r="C14" s="3"/>
      <c r="D14" s="3">
        <v>490317</v>
      </c>
      <c r="E14" s="3"/>
      <c r="F14" s="3"/>
      <c r="G14" s="3">
        <v>490317</v>
      </c>
      <c r="H14" s="3"/>
    </row>
    <row r="15" spans="1:8" x14ac:dyDescent="0.25">
      <c r="A15" t="s">
        <v>9</v>
      </c>
      <c r="B15" s="5">
        <v>19201</v>
      </c>
      <c r="C15" s="3">
        <v>27365</v>
      </c>
      <c r="D15" s="3">
        <v>46357</v>
      </c>
      <c r="E15" s="3"/>
      <c r="F15" s="3"/>
      <c r="G15" s="3">
        <v>46357</v>
      </c>
      <c r="H15" s="3"/>
    </row>
    <row r="16" spans="1:8" ht="19.5" customHeight="1" x14ac:dyDescent="0.25">
      <c r="A16" s="2" t="s">
        <v>10</v>
      </c>
      <c r="B16" s="4">
        <f>SUM(B9:B15)</f>
        <v>979344</v>
      </c>
      <c r="C16" s="4">
        <f>SUM(C9:C15)</f>
        <v>1473968</v>
      </c>
      <c r="D16" s="4">
        <f>SUM(D9:D15)</f>
        <v>2711157</v>
      </c>
      <c r="E16" s="3"/>
      <c r="F16" s="3"/>
      <c r="G16" s="3">
        <f>SUM(G9:G15)</f>
        <v>2629563</v>
      </c>
      <c r="H16" s="3"/>
    </row>
    <row r="17" spans="1:8" x14ac:dyDescent="0.25">
      <c r="A17" t="s">
        <v>11</v>
      </c>
      <c r="B17" s="4">
        <f>B7+B16</f>
        <v>865411</v>
      </c>
      <c r="C17" s="4">
        <f>C7+C16</f>
        <v>2299005</v>
      </c>
      <c r="D17" s="4">
        <f>D7+D16</f>
        <v>2097483</v>
      </c>
      <c r="E17" s="3"/>
      <c r="F17" s="3"/>
      <c r="G17" s="3">
        <f>G7+G16</f>
        <v>2097483</v>
      </c>
      <c r="H17" s="3"/>
    </row>
    <row r="18" spans="1:8" x14ac:dyDescent="0.25">
      <c r="A18" t="s">
        <v>13</v>
      </c>
      <c r="B18" s="3">
        <f>B17*16/100</f>
        <v>138465.76</v>
      </c>
      <c r="C18" s="3">
        <f>C17*16/100</f>
        <v>367840.8</v>
      </c>
      <c r="D18" s="3">
        <f>D17*16/100</f>
        <v>335597.28</v>
      </c>
      <c r="E18" s="3"/>
      <c r="F18" s="3"/>
      <c r="G18" s="3">
        <f>G17*16/100</f>
        <v>335597.28</v>
      </c>
      <c r="H18" s="3"/>
    </row>
    <row r="19" spans="1:8" x14ac:dyDescent="0.25">
      <c r="A19" t="s">
        <v>14</v>
      </c>
      <c r="B19" s="3">
        <v>405</v>
      </c>
      <c r="C19" s="3">
        <v>1937</v>
      </c>
      <c r="D19" s="3">
        <v>51287</v>
      </c>
      <c r="E19" s="3"/>
      <c r="F19" s="3"/>
      <c r="G19" s="3">
        <v>51287</v>
      </c>
      <c r="H19" s="3"/>
    </row>
    <row r="20" spans="1:8" x14ac:dyDescent="0.25">
      <c r="A20" t="s">
        <v>7</v>
      </c>
      <c r="B20" s="3">
        <v>1000</v>
      </c>
      <c r="C20" s="3">
        <v>1000</v>
      </c>
      <c r="D20" s="3">
        <v>1000</v>
      </c>
      <c r="E20" s="3"/>
      <c r="F20" s="3"/>
      <c r="G20" s="3">
        <v>1000</v>
      </c>
      <c r="H20" s="3"/>
    </row>
    <row r="21" spans="1:8" x14ac:dyDescent="0.25">
      <c r="A21" t="s">
        <v>15</v>
      </c>
      <c r="B21" s="4">
        <f>B18-B19-B20</f>
        <v>137060.76</v>
      </c>
      <c r="C21" s="4">
        <f>C18-C19-C20</f>
        <v>364903.8</v>
      </c>
      <c r="D21" s="4">
        <f>D18-D19-D20</f>
        <v>283310.28000000003</v>
      </c>
      <c r="E21" s="3"/>
      <c r="F21" s="3"/>
      <c r="G21" s="3">
        <f>G18-G19-G20</f>
        <v>283310.28000000003</v>
      </c>
      <c r="H21" s="3"/>
    </row>
    <row r="22" spans="1:8" x14ac:dyDescent="0.25">
      <c r="A22" t="s">
        <v>17</v>
      </c>
      <c r="B22" s="3">
        <v>93369</v>
      </c>
      <c r="C22" s="3"/>
      <c r="D22" s="3"/>
      <c r="E22" s="3">
        <v>93369</v>
      </c>
      <c r="F22" s="3" t="s">
        <v>27</v>
      </c>
      <c r="G22" s="3"/>
      <c r="H22" s="3"/>
    </row>
    <row r="23" spans="1:8" x14ac:dyDescent="0.25">
      <c r="A23" t="s">
        <v>16</v>
      </c>
      <c r="B23" s="3">
        <f>B21-B22</f>
        <v>43691.760000000009</v>
      </c>
      <c r="C23" s="3">
        <v>137061</v>
      </c>
      <c r="D23" s="3"/>
      <c r="E23" s="3">
        <v>43692</v>
      </c>
      <c r="F23" s="3" t="s">
        <v>28</v>
      </c>
      <c r="G23" s="3"/>
      <c r="H23" s="3"/>
    </row>
    <row r="24" spans="1:8" x14ac:dyDescent="0.25">
      <c r="A24" t="s">
        <v>20</v>
      </c>
      <c r="B24" s="3"/>
      <c r="C24" s="3">
        <f>C21-C23</f>
        <v>227842.8</v>
      </c>
      <c r="D24" s="3"/>
      <c r="E24" s="3">
        <v>227843</v>
      </c>
      <c r="F24" s="3" t="s">
        <v>29</v>
      </c>
      <c r="G24" s="3"/>
      <c r="H24" s="3"/>
    </row>
    <row r="25" spans="1:8" x14ac:dyDescent="0.25">
      <c r="A25" t="s">
        <v>23</v>
      </c>
      <c r="B25" s="3"/>
      <c r="C25" s="3"/>
      <c r="D25" s="4">
        <f>D21-C21</f>
        <v>-81593.51999999996</v>
      </c>
      <c r="E25" s="3"/>
      <c r="F25" s="3" t="s">
        <v>30</v>
      </c>
      <c r="G25" s="3"/>
      <c r="H25" s="3"/>
    </row>
    <row r="26" spans="1:8" x14ac:dyDescent="0.25">
      <c r="B26" s="3"/>
      <c r="C26" s="3"/>
      <c r="D26" s="3"/>
      <c r="E26" s="3"/>
      <c r="F26" s="3"/>
      <c r="G26" s="3"/>
      <c r="H26" s="3"/>
    </row>
    <row r="27" spans="1:8" x14ac:dyDescent="0.25">
      <c r="B27" s="3"/>
      <c r="C27" s="3"/>
      <c r="D27" s="3"/>
      <c r="E27" s="3"/>
      <c r="F27" s="3"/>
      <c r="G27" s="3"/>
      <c r="H27" s="3"/>
    </row>
    <row r="28" spans="1:8" x14ac:dyDescent="0.25">
      <c r="B28" s="3"/>
      <c r="C28" s="3"/>
      <c r="D28" s="3"/>
      <c r="E28" s="3"/>
      <c r="F28" s="3"/>
      <c r="G28" s="3"/>
      <c r="H28" s="3"/>
    </row>
    <row r="29" spans="1:8" x14ac:dyDescent="0.25">
      <c r="B29" s="3"/>
      <c r="C29" s="3"/>
      <c r="D29" s="3"/>
      <c r="E29" s="3"/>
      <c r="F29" s="3"/>
      <c r="G29" s="3"/>
      <c r="H29" s="3"/>
    </row>
    <row r="30" spans="1:8" x14ac:dyDescent="0.25">
      <c r="B30" s="3"/>
      <c r="C30" s="3"/>
      <c r="D30" s="3"/>
      <c r="E30" s="3"/>
      <c r="F30" s="3"/>
      <c r="G30" s="3"/>
      <c r="H30" s="3"/>
    </row>
    <row r="31" spans="1:8" x14ac:dyDescent="0.25">
      <c r="B31" s="3"/>
      <c r="C31" s="3"/>
      <c r="D31" s="3"/>
      <c r="E31" s="3"/>
      <c r="F31" s="3"/>
      <c r="G31" s="3"/>
      <c r="H31" s="3"/>
    </row>
    <row r="32" spans="1:8" x14ac:dyDescent="0.25">
      <c r="B32" s="3"/>
      <c r="C32" s="3"/>
      <c r="D32" s="3"/>
      <c r="E32" s="3"/>
      <c r="F32" s="3"/>
      <c r="G32" s="3"/>
      <c r="H32" s="3"/>
    </row>
    <row r="33" spans="2:8" x14ac:dyDescent="0.25">
      <c r="B33" s="3"/>
      <c r="C33" s="3"/>
      <c r="D33" s="3"/>
      <c r="E33" s="3"/>
      <c r="F33" s="3"/>
      <c r="G33" s="3"/>
      <c r="H33" s="3"/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C35" s="3"/>
      <c r="D35" s="3"/>
      <c r="E35" s="3"/>
      <c r="F35" s="3"/>
      <c r="G35" s="3"/>
      <c r="H35" s="3"/>
    </row>
    <row r="36" spans="2:8" x14ac:dyDescent="0.25">
      <c r="B36" s="3"/>
      <c r="C36" s="3"/>
      <c r="D36" s="3"/>
      <c r="E36" s="3"/>
      <c r="F36" s="3"/>
      <c r="G36" s="3"/>
      <c r="H3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2021-05-15T06:09:16Z</dcterms:modified>
</cp:coreProperties>
</file>